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49\1 výzva\"/>
    </mc:Choice>
  </mc:AlternateContent>
  <xr:revisionPtr revIDLastSave="0" documentId="13_ncr:1_{1033253A-FB59-466A-BC63-ED84A97881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P10" i="1"/>
  <c r="P11" i="1"/>
  <c r="P12" i="1"/>
  <c r="P13" i="1"/>
  <c r="P14" i="1"/>
  <c r="P15" i="1"/>
  <c r="P16" i="1"/>
  <c r="P17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9" i="1"/>
  <c r="S8" i="1"/>
  <c r="P8" i="1"/>
  <c r="P18" i="1"/>
  <c r="P19" i="1"/>
  <c r="T8" i="1"/>
  <c r="S18" i="1"/>
  <c r="T18" i="1"/>
  <c r="T19" i="1" l="1"/>
  <c r="S7" i="1"/>
  <c r="R22" i="1" s="1"/>
  <c r="T7" i="1"/>
  <c r="P7" i="1"/>
  <c r="Q22" i="1" s="1"/>
</calcChain>
</file>

<file path=xl/sharedStrings.xml><?xml version="1.0" encoding="utf-8"?>
<sst xmlns="http://schemas.openxmlformats.org/spreadsheetml/2006/main" count="96" uniqueCount="71">
  <si>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</si>
  <si>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</si>
  <si>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</si>
  <si>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</si>
  <si>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</si>
  <si>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</si>
  <si>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</si>
  <si>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</si>
  <si>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</si>
  <si>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</si>
  <si>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</si>
  <si>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</si>
  <si>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30231000-7 - Počítačové monitory a konzoly</t>
  </si>
  <si>
    <t xml:space="preserve">30233132-5 - Diskové jednotky </t>
  </si>
  <si>
    <t xml:space="preserve">30237200-1 - Počítačová příslušenství </t>
  </si>
  <si>
    <t xml:space="preserve">30237410-6 - Počítačová myš </t>
  </si>
  <si>
    <t>30237460-1 - Počítačové klávesnice</t>
  </si>
  <si>
    <t xml:space="preserve">32421000-0 - Síťová kabeláž </t>
  </si>
  <si>
    <t>48823000-3 - Souborové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</si>
  <si>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</si>
  <si>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</si>
  <si>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</si>
  <si>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</si>
  <si>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</si>
  <si>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</si>
  <si>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</si>
  <si>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</si>
  <si>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</si>
  <si>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</si>
  <si>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</si>
  <si>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</si>
  <si>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</si>
  <si>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</si>
  <si>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</si>
  <si>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</si>
  <si>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</si>
  <si>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</si>
  <si>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</si>
  <si>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</si>
  <si>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>Společná faktura</t>
  </si>
  <si>
    <t>Záruka na zboží min. 36 měsíců, servis NBD on site.</t>
  </si>
  <si>
    <t xml:space="preserve">Příloha č. 2 Kupní smlouvy - technická specifikace
Výpočetní technika (III.) 049 - 2023 </t>
  </si>
  <si>
    <t>Monitor 24''</t>
  </si>
  <si>
    <t>NAS</t>
  </si>
  <si>
    <t>PC klávesnice</t>
  </si>
  <si>
    <t>Optická myš drátová</t>
  </si>
  <si>
    <t>HDD 4TB</t>
  </si>
  <si>
    <t>HDD 2TB</t>
  </si>
  <si>
    <t>Baterie do UPS</t>
  </si>
  <si>
    <t>Baterie do UPS. Napětí 12V, kapacita 7.2Ah. Rozměrově a parametry odpovídá typu RBC2.</t>
  </si>
  <si>
    <t>Redukce HDMI - VGA</t>
  </si>
  <si>
    <t>Kabel Display Port</t>
  </si>
  <si>
    <t>Ing. Jiří Basl, Ph.D.,
Tel.: 37763 4249,
603 216 039</t>
  </si>
  <si>
    <t>Univerzitní 26, 
301 00 Plzeň,
Fakulta elektrotechnická - Katedra elektroniky a informačních technologií,
místnost EK 502</t>
  </si>
  <si>
    <t>Záruka na zboží min. 36 měsíců.</t>
  </si>
  <si>
    <t>PC sestava včetně klávesnice a myši</t>
  </si>
  <si>
    <t>Pracovní stanice typu PC. 
Výkon procesoru v Passmark CPU více než 31 000 bodů, min. 12 jader, max. 180 W TDP. 
Operační paměť min. 16GB DDR5 4 8000 MHz (1x 16GB). 
Grafická karta integrovaná, možnost připojit min. 2 monitory, Display port nebo redukce na display port. 
SSD min. 512 GB M.2 PCIe. 
Skříň formátu Tower, možnost rozšíření přídavnými HDD a kartami PCI-E (obsahuje napájecí i datový kabel pro připojení HDD) 
Síť RJ45. 
Porty min. 1x USBC, 4x USB 3.2 Gen2, 3x USB 3.2 Gen1. 
Audio I/O.  
Optická DVD mechanika a čtečka SD karet.  
Originální operační systém Windows 10 nebo vyšší (stačí verze Home) - OS Windows požadujeme z důvodu kompatibility s interními aplikacemi ZČU (Stag, Magion,...).
Včetně drátové (USB) klávesnice CZ a optické myši.
Podpora prostřednictvím internetu umožňuje stahování ovladačů a manuálu z internetu adresně pro konkrétní zadaný typ (sériové číslo) zařízení. 
Napájecí zdroj dimenzovaný na možné pozdější rozšíření o HDD a externí grafickou kartu.  
Záruka na zboží min. 36 měsíců, servis NBD on site.</t>
  </si>
  <si>
    <t>Monitor 24'' (úhlopříčka 23,5" - 24''). 
Nativní rozlišení min. 1920 x 1200, IPS.
Poměr stran 16 : 10.
Doba odezvy max. 5 ms.
Frekvence min. 60 Hz.
Jas min. 300 cd/m2.
Kontrast 1000 : 1. 
Rozhraní min.: Display port 1.2, HDMI 1.4, VGA, DVI. 
Obsahuje USB hub. 
Součástí dodávky datový kabel DP nebo HDMI. 
Nastavitelná výška a pivot.
Záruka na zboží min. 36 měsíců.</t>
  </si>
  <si>
    <t>Klávesnice CZ/EN drátová (USB), vč. numerické klávesnice.</t>
  </si>
  <si>
    <t>Optická myš, drátová, 2 tlačítka a kolečko. Rozhraní USB.  Rozlišení 1000 DPI. Barva nejlépe černá.</t>
  </si>
  <si>
    <r>
      <t xml:space="preserve">HDD o kapacitě 4TB, rozhraní SATA, 5400 rpm, formát 3.5''. Vhodné pro trvalý provoz v zařízení NAS. 
</t>
    </r>
    <r>
      <rPr>
        <b/>
        <sz val="11"/>
        <color theme="1"/>
        <rFont val="Calibri"/>
        <family val="2"/>
        <charset val="238"/>
        <scheme val="minor"/>
      </rPr>
      <t>Kompatibilita s položkou č. 3.</t>
    </r>
  </si>
  <si>
    <t>UTP cat5e patch kabel, délka 10 m.</t>
  </si>
  <si>
    <t>UTP cat5e patch kabel, délka 7 m.</t>
  </si>
  <si>
    <t>UTP cat5e patch kabel, délka 15 m.</t>
  </si>
  <si>
    <t>UTP cat5e patch kabel 7m</t>
  </si>
  <si>
    <t>UTP cat5e patch kabel 10m</t>
  </si>
  <si>
    <t>UTP cat5e patch kabel 15m</t>
  </si>
  <si>
    <t>HDD o kapacitě 2TB.
Rozhraní SATA.
Rormát 3.5''. 
7200 rpm. 
Rychlost čtení až 215 MB/s a rychlost zápisu až 215 MB/s. 
Vyrovnávací paměť 256 MB.</t>
  </si>
  <si>
    <t>Redukce HDMI -&gt; VGA, podporuje rozlišení do 1920 x 1200. Mezi konektorem HDMI(M) a VGA(F) krátký kabel cca 15 - 20 cm.</t>
  </si>
  <si>
    <t>Přípojný kabel display port M/M o délce cca 2 m, zlacené konektory.</t>
  </si>
  <si>
    <t>NAS - kompaktní úložné síťové zařízení. 
Obsahuje dvě pozice na HDD formátu 3.5'' i 2.5'' SATA. 
Maximální kapacita 32TB, systémová paměť 2GB DDR4.
Procesor s výkonem min. 1 700 bodů podle Passmark CPU Mark na adrese https://www.cpubenchmark.net/mid_range_cpus.html.
Rozhraní min.: 2x USB 3.2 Gen1, 2x RJ45. 
Spotřeba max. 15 W. 
Podpora Btrfs souborového systému. 
Podpora Raid 0/1/JBOD. 
Desktopové provedení.
Rozměry přibližně 165 x 108 x 232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</si>
</sst>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4" fillId="6" borderId="13" xfId="0" applyFont="1" applyFill="1" applyBorder="1" applyAlignment="1">
      <alignment horizontal="left" vertical="center" wrapText="1" indent="1"/>
    </xf>
    <xf numFmtId="0" fontId="13" fillId="6" borderId="2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5" fillId="3" borderId="2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20" xfId="0" applyFont="1" applyFill="1" applyBorder="1" applyAlignment="1" applyProtection="1">
      <alignment horizontal="center" vertical="center" wrapTex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topLeftCell="E8" zoomScaleNormal="100" workbookViewId="0">
      <selection activeCell="H8" sqref="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23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28515625" bestFit="1" customWidth="1"/>
    <col min="12" max="12" width="32.42578125" customWidth="1"/>
    <col min="13" max="13" width="25" customWidth="1"/>
    <col min="14" max="14" width="36.285156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5703125" style="5" customWidth="1"/>
  </cols>
  <sheetData>
    <row r="1" spans="1:22" ht="40.9" customHeight="1" x14ac:dyDescent="0.25">
      <c r="B1" s="110" t="s">
        <v>41</v>
      </c>
      <c r="C1" s="111"/>
      <c r="D1" s="111"/>
      <c r="E1"/>
      <c r="G1" s="41"/>
      <c r="V1"/>
    </row>
    <row r="2" spans="1:22" ht="13.5" customHeight="1" x14ac:dyDescent="0.25">
      <c r="C2"/>
      <c r="D2" s="9"/>
      <c r="E2" s="10"/>
      <c r="G2" s="114"/>
      <c r="H2" s="115"/>
      <c r="I2" s="115"/>
      <c r="J2" s="115"/>
      <c r="K2" s="115"/>
      <c r="L2" s="115"/>
      <c r="M2" s="115"/>
      <c r="N2" s="11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115"/>
      <c r="H3" s="115"/>
      <c r="I3" s="115"/>
      <c r="J3" s="115"/>
      <c r="K3" s="115"/>
      <c r="L3" s="115"/>
      <c r="M3" s="115"/>
      <c r="N3" s="11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2" t="s">
        <v>2</v>
      </c>
      <c r="H5" s="11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19</v>
      </c>
      <c r="D6" s="32" t="s">
        <v>4</v>
      </c>
      <c r="E6" s="32" t="s">
        <v>20</v>
      </c>
      <c r="F6" s="32" t="s">
        <v>21</v>
      </c>
      <c r="G6" s="37" t="s">
        <v>30</v>
      </c>
      <c r="H6" s="38" t="s">
        <v>31</v>
      </c>
      <c r="I6" s="33" t="s">
        <v>22</v>
      </c>
      <c r="J6" s="32" t="s">
        <v>23</v>
      </c>
      <c r="K6" s="32" t="s">
        <v>38</v>
      </c>
      <c r="L6" s="34" t="s">
        <v>24</v>
      </c>
      <c r="M6" s="35" t="s">
        <v>25</v>
      </c>
      <c r="N6" s="34" t="s">
        <v>26</v>
      </c>
      <c r="O6" s="32" t="s">
        <v>35</v>
      </c>
      <c r="P6" s="34" t="s">
        <v>27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28</v>
      </c>
      <c r="V6" s="34" t="s">
        <v>29</v>
      </c>
    </row>
    <row r="7" spans="1:22" ht="299.25" customHeight="1" thickTop="1" x14ac:dyDescent="0.25">
      <c r="A7" s="20"/>
      <c r="B7" s="60">
        <v>1</v>
      </c>
      <c r="C7" s="61" t="s">
        <v>55</v>
      </c>
      <c r="D7" s="62">
        <v>2</v>
      </c>
      <c r="E7" s="63" t="s">
        <v>36</v>
      </c>
      <c r="F7" s="73" t="s">
        <v>56</v>
      </c>
      <c r="G7" s="119"/>
      <c r="H7" s="122"/>
      <c r="I7" s="116" t="s">
        <v>39</v>
      </c>
      <c r="J7" s="90" t="s">
        <v>37</v>
      </c>
      <c r="K7" s="93"/>
      <c r="L7" s="69" t="s">
        <v>40</v>
      </c>
      <c r="M7" s="86" t="s">
        <v>52</v>
      </c>
      <c r="N7" s="86" t="s">
        <v>53</v>
      </c>
      <c r="O7" s="79">
        <v>30</v>
      </c>
      <c r="P7" s="64">
        <f>D7*Q7</f>
        <v>39000</v>
      </c>
      <c r="Q7" s="65">
        <v>19500</v>
      </c>
      <c r="R7" s="124"/>
      <c r="S7" s="66">
        <f>D7*R7</f>
        <v>0</v>
      </c>
      <c r="T7" s="67" t="str">
        <f>IF(ISNUMBER(R7), IF(R7&gt;Q7,"NEVYHOVUJE","VYHOVUJE")," ")</f>
        <v xml:space="preserve"> </v>
      </c>
      <c r="U7" s="96"/>
      <c r="V7" s="70" t="s">
        <v>11</v>
      </c>
    </row>
    <row r="8" spans="1:22" ht="231" customHeight="1" x14ac:dyDescent="0.25">
      <c r="A8" s="20"/>
      <c r="B8" s="42">
        <v>2</v>
      </c>
      <c r="C8" s="43" t="s">
        <v>42</v>
      </c>
      <c r="D8" s="44">
        <v>8</v>
      </c>
      <c r="E8" s="45" t="s">
        <v>36</v>
      </c>
      <c r="F8" s="74" t="s">
        <v>57</v>
      </c>
      <c r="G8" s="120"/>
      <c r="H8" s="123"/>
      <c r="I8" s="117"/>
      <c r="J8" s="91"/>
      <c r="K8" s="94"/>
      <c r="L8" s="71" t="s">
        <v>54</v>
      </c>
      <c r="M8" s="87"/>
      <c r="N8" s="87"/>
      <c r="O8" s="80"/>
      <c r="P8" s="47">
        <f>D8*Q8</f>
        <v>36800</v>
      </c>
      <c r="Q8" s="48">
        <v>4600</v>
      </c>
      <c r="R8" s="125"/>
      <c r="S8" s="49">
        <f>D8*R8</f>
        <v>0</v>
      </c>
      <c r="T8" s="50" t="str">
        <f>IF(ISNUMBER(R8), IF(R8&gt;Q8,"NEVYHOVUJE","VYHOVUJE")," ")</f>
        <v xml:space="preserve"> </v>
      </c>
      <c r="U8" s="97"/>
      <c r="V8" s="72" t="s">
        <v>12</v>
      </c>
    </row>
    <row r="9" spans="1:22" ht="195" customHeight="1" x14ac:dyDescent="0.25">
      <c r="A9" s="20"/>
      <c r="B9" s="42">
        <v>3</v>
      </c>
      <c r="C9" s="43" t="s">
        <v>43</v>
      </c>
      <c r="D9" s="44">
        <v>1</v>
      </c>
      <c r="E9" s="45" t="s">
        <v>36</v>
      </c>
      <c r="F9" s="78" t="s">
        <v>70</v>
      </c>
      <c r="G9" s="120"/>
      <c r="H9" s="46" t="s">
        <v>37</v>
      </c>
      <c r="I9" s="117"/>
      <c r="J9" s="91"/>
      <c r="K9" s="94"/>
      <c r="L9" s="99"/>
      <c r="M9" s="87"/>
      <c r="N9" s="87"/>
      <c r="O9" s="80"/>
      <c r="P9" s="47">
        <f>D9*Q9</f>
        <v>6800</v>
      </c>
      <c r="Q9" s="48">
        <v>6800</v>
      </c>
      <c r="R9" s="125"/>
      <c r="S9" s="49">
        <f>D9*R9</f>
        <v>0</v>
      </c>
      <c r="T9" s="50" t="str">
        <f t="shared" ref="T9:T17" si="0">IF(ISNUMBER(R9), IF(R9&gt;Q9,"NEVYHOVUJE","VYHOVUJE")," ")</f>
        <v xml:space="preserve"> </v>
      </c>
      <c r="U9" s="97"/>
      <c r="V9" s="72" t="s">
        <v>18</v>
      </c>
    </row>
    <row r="10" spans="1:22" ht="30.75" customHeight="1" x14ac:dyDescent="0.25">
      <c r="A10" s="20"/>
      <c r="B10" s="42">
        <v>4</v>
      </c>
      <c r="C10" s="43" t="s">
        <v>44</v>
      </c>
      <c r="D10" s="44">
        <v>6</v>
      </c>
      <c r="E10" s="45" t="s">
        <v>36</v>
      </c>
      <c r="F10" s="74" t="s">
        <v>58</v>
      </c>
      <c r="G10" s="120"/>
      <c r="H10" s="46" t="s">
        <v>37</v>
      </c>
      <c r="I10" s="117"/>
      <c r="J10" s="91"/>
      <c r="K10" s="94"/>
      <c r="L10" s="100"/>
      <c r="M10" s="87"/>
      <c r="N10" s="87"/>
      <c r="O10" s="80"/>
      <c r="P10" s="47">
        <f>D10*Q10</f>
        <v>1140</v>
      </c>
      <c r="Q10" s="48">
        <v>190</v>
      </c>
      <c r="R10" s="125"/>
      <c r="S10" s="49">
        <f>D10*R10</f>
        <v>0</v>
      </c>
      <c r="T10" s="50" t="str">
        <f t="shared" si="0"/>
        <v xml:space="preserve"> </v>
      </c>
      <c r="U10" s="97"/>
      <c r="V10" s="72" t="s">
        <v>16</v>
      </c>
    </row>
    <row r="11" spans="1:22" ht="30.75" customHeight="1" x14ac:dyDescent="0.25">
      <c r="A11" s="20"/>
      <c r="B11" s="42">
        <v>5</v>
      </c>
      <c r="C11" s="43" t="s">
        <v>45</v>
      </c>
      <c r="D11" s="44">
        <v>6</v>
      </c>
      <c r="E11" s="45" t="s">
        <v>36</v>
      </c>
      <c r="F11" s="74" t="s">
        <v>59</v>
      </c>
      <c r="G11" s="120"/>
      <c r="H11" s="46" t="s">
        <v>37</v>
      </c>
      <c r="I11" s="117"/>
      <c r="J11" s="91"/>
      <c r="K11" s="94"/>
      <c r="L11" s="100"/>
      <c r="M11" s="87"/>
      <c r="N11" s="87"/>
      <c r="O11" s="80"/>
      <c r="P11" s="47">
        <f>D11*Q11</f>
        <v>600</v>
      </c>
      <c r="Q11" s="48">
        <v>100</v>
      </c>
      <c r="R11" s="125"/>
      <c r="S11" s="49">
        <f>D11*R11</f>
        <v>0</v>
      </c>
      <c r="T11" s="50" t="str">
        <f t="shared" si="0"/>
        <v xml:space="preserve"> </v>
      </c>
      <c r="U11" s="97"/>
      <c r="V11" s="72" t="s">
        <v>15</v>
      </c>
    </row>
    <row r="12" spans="1:22" ht="46.5" customHeight="1" x14ac:dyDescent="0.25">
      <c r="A12" s="20"/>
      <c r="B12" s="42">
        <v>6</v>
      </c>
      <c r="C12" s="43" t="s">
        <v>46</v>
      </c>
      <c r="D12" s="44">
        <v>2</v>
      </c>
      <c r="E12" s="45" t="s">
        <v>36</v>
      </c>
      <c r="F12" s="74" t="s">
        <v>60</v>
      </c>
      <c r="G12" s="120"/>
      <c r="H12" s="46" t="s">
        <v>37</v>
      </c>
      <c r="I12" s="117"/>
      <c r="J12" s="91"/>
      <c r="K12" s="94"/>
      <c r="L12" s="100"/>
      <c r="M12" s="87"/>
      <c r="N12" s="87"/>
      <c r="O12" s="80"/>
      <c r="P12" s="47">
        <f>D12*Q12</f>
        <v>3640</v>
      </c>
      <c r="Q12" s="48">
        <v>1820</v>
      </c>
      <c r="R12" s="125"/>
      <c r="S12" s="49">
        <f>D12*R12</f>
        <v>0</v>
      </c>
      <c r="T12" s="50" t="str">
        <f t="shared" si="0"/>
        <v xml:space="preserve"> </v>
      </c>
      <c r="U12" s="97"/>
      <c r="V12" s="72" t="s">
        <v>13</v>
      </c>
    </row>
    <row r="13" spans="1:22" ht="30.75" customHeight="1" x14ac:dyDescent="0.25">
      <c r="A13" s="20"/>
      <c r="B13" s="42">
        <v>7</v>
      </c>
      <c r="C13" s="43" t="s">
        <v>64</v>
      </c>
      <c r="D13" s="44">
        <v>4</v>
      </c>
      <c r="E13" s="45" t="s">
        <v>36</v>
      </c>
      <c r="F13" s="74" t="s">
        <v>62</v>
      </c>
      <c r="G13" s="120"/>
      <c r="H13" s="46" t="s">
        <v>37</v>
      </c>
      <c r="I13" s="117"/>
      <c r="J13" s="91"/>
      <c r="K13" s="94"/>
      <c r="L13" s="100"/>
      <c r="M13" s="87"/>
      <c r="N13" s="87"/>
      <c r="O13" s="80"/>
      <c r="P13" s="47">
        <f>D13*Q13</f>
        <v>320</v>
      </c>
      <c r="Q13" s="48">
        <v>80</v>
      </c>
      <c r="R13" s="125"/>
      <c r="S13" s="49">
        <f>D13*R13</f>
        <v>0</v>
      </c>
      <c r="T13" s="50" t="str">
        <f t="shared" si="0"/>
        <v xml:space="preserve"> </v>
      </c>
      <c r="U13" s="97"/>
      <c r="V13" s="82" t="s">
        <v>17</v>
      </c>
    </row>
    <row r="14" spans="1:22" ht="30.75" customHeight="1" x14ac:dyDescent="0.25">
      <c r="A14" s="20"/>
      <c r="B14" s="42">
        <v>8</v>
      </c>
      <c r="C14" s="43" t="s">
        <v>65</v>
      </c>
      <c r="D14" s="44">
        <v>4</v>
      </c>
      <c r="E14" s="45" t="s">
        <v>36</v>
      </c>
      <c r="F14" s="74" t="s">
        <v>61</v>
      </c>
      <c r="G14" s="120"/>
      <c r="H14" s="46" t="s">
        <v>37</v>
      </c>
      <c r="I14" s="117"/>
      <c r="J14" s="91"/>
      <c r="K14" s="94"/>
      <c r="L14" s="100"/>
      <c r="M14" s="87"/>
      <c r="N14" s="87"/>
      <c r="O14" s="80"/>
      <c r="P14" s="47">
        <f>D14*Q14</f>
        <v>440</v>
      </c>
      <c r="Q14" s="48">
        <v>110</v>
      </c>
      <c r="R14" s="125"/>
      <c r="S14" s="49">
        <f>D14*R14</f>
        <v>0</v>
      </c>
      <c r="T14" s="50" t="str">
        <f t="shared" si="0"/>
        <v xml:space="preserve"> </v>
      </c>
      <c r="U14" s="97"/>
      <c r="V14" s="83"/>
    </row>
    <row r="15" spans="1:22" ht="30.75" customHeight="1" x14ac:dyDescent="0.25">
      <c r="A15" s="20"/>
      <c r="B15" s="42">
        <v>9</v>
      </c>
      <c r="C15" s="43" t="s">
        <v>66</v>
      </c>
      <c r="D15" s="44">
        <v>4</v>
      </c>
      <c r="E15" s="45" t="s">
        <v>36</v>
      </c>
      <c r="F15" s="74" t="s">
        <v>63</v>
      </c>
      <c r="G15" s="120"/>
      <c r="H15" s="46" t="s">
        <v>37</v>
      </c>
      <c r="I15" s="117"/>
      <c r="J15" s="91"/>
      <c r="K15" s="94"/>
      <c r="L15" s="100"/>
      <c r="M15" s="87"/>
      <c r="N15" s="87"/>
      <c r="O15" s="80"/>
      <c r="P15" s="47">
        <f>D15*Q15</f>
        <v>600</v>
      </c>
      <c r="Q15" s="48">
        <v>150</v>
      </c>
      <c r="R15" s="125"/>
      <c r="S15" s="49">
        <f>D15*R15</f>
        <v>0</v>
      </c>
      <c r="T15" s="50" t="str">
        <f t="shared" si="0"/>
        <v xml:space="preserve"> </v>
      </c>
      <c r="U15" s="97"/>
      <c r="V15" s="84"/>
    </row>
    <row r="16" spans="1:22" ht="122.25" customHeight="1" x14ac:dyDescent="0.25">
      <c r="A16" s="20"/>
      <c r="B16" s="42">
        <v>10</v>
      </c>
      <c r="C16" s="43" t="s">
        <v>47</v>
      </c>
      <c r="D16" s="44">
        <v>2</v>
      </c>
      <c r="E16" s="45" t="s">
        <v>36</v>
      </c>
      <c r="F16" s="74" t="s">
        <v>67</v>
      </c>
      <c r="G16" s="120"/>
      <c r="H16" s="46" t="s">
        <v>37</v>
      </c>
      <c r="I16" s="117"/>
      <c r="J16" s="91"/>
      <c r="K16" s="94"/>
      <c r="L16" s="100"/>
      <c r="M16" s="87"/>
      <c r="N16" s="87"/>
      <c r="O16" s="80"/>
      <c r="P16" s="47">
        <f>D16*Q16</f>
        <v>2380</v>
      </c>
      <c r="Q16" s="48">
        <v>1190</v>
      </c>
      <c r="R16" s="125"/>
      <c r="S16" s="49">
        <f>D16*R16</f>
        <v>0</v>
      </c>
      <c r="T16" s="50" t="str">
        <f t="shared" si="0"/>
        <v xml:space="preserve"> </v>
      </c>
      <c r="U16" s="97"/>
      <c r="V16" s="72" t="s">
        <v>13</v>
      </c>
    </row>
    <row r="17" spans="1:22" ht="30.75" customHeight="1" x14ac:dyDescent="0.25">
      <c r="A17" s="20"/>
      <c r="B17" s="42">
        <v>11</v>
      </c>
      <c r="C17" s="43" t="s">
        <v>48</v>
      </c>
      <c r="D17" s="44">
        <v>2</v>
      </c>
      <c r="E17" s="45" t="s">
        <v>36</v>
      </c>
      <c r="F17" s="68" t="s">
        <v>49</v>
      </c>
      <c r="G17" s="120"/>
      <c r="H17" s="46" t="s">
        <v>37</v>
      </c>
      <c r="I17" s="117"/>
      <c r="J17" s="91"/>
      <c r="K17" s="94"/>
      <c r="L17" s="100"/>
      <c r="M17" s="87"/>
      <c r="N17" s="87"/>
      <c r="O17" s="80"/>
      <c r="P17" s="47">
        <f>D17*Q17</f>
        <v>720</v>
      </c>
      <c r="Q17" s="48">
        <v>360</v>
      </c>
      <c r="R17" s="125"/>
      <c r="S17" s="49">
        <f>D17*R17</f>
        <v>0</v>
      </c>
      <c r="T17" s="50" t="str">
        <f t="shared" si="0"/>
        <v xml:space="preserve"> </v>
      </c>
      <c r="U17" s="97"/>
      <c r="V17" s="82" t="s">
        <v>14</v>
      </c>
    </row>
    <row r="18" spans="1:22" ht="30.75" customHeight="1" x14ac:dyDescent="0.25">
      <c r="A18" s="20"/>
      <c r="B18" s="42">
        <v>12</v>
      </c>
      <c r="C18" s="43" t="s">
        <v>50</v>
      </c>
      <c r="D18" s="44">
        <v>2</v>
      </c>
      <c r="E18" s="45" t="s">
        <v>36</v>
      </c>
      <c r="F18" s="74" t="s">
        <v>68</v>
      </c>
      <c r="G18" s="120"/>
      <c r="H18" s="46" t="s">
        <v>37</v>
      </c>
      <c r="I18" s="117"/>
      <c r="J18" s="91"/>
      <c r="K18" s="94"/>
      <c r="L18" s="100"/>
      <c r="M18" s="87"/>
      <c r="N18" s="87"/>
      <c r="O18" s="80"/>
      <c r="P18" s="47">
        <f>D18*Q18</f>
        <v>380</v>
      </c>
      <c r="Q18" s="48">
        <v>190</v>
      </c>
      <c r="R18" s="125"/>
      <c r="S18" s="49">
        <f>D18*R18</f>
        <v>0</v>
      </c>
      <c r="T18" s="50" t="str">
        <f t="shared" ref="T18:T19" si="1">IF(ISNUMBER(R18), IF(R18&gt;Q18,"NEVYHOVUJE","VYHOVUJE")," ")</f>
        <v xml:space="preserve"> </v>
      </c>
      <c r="U18" s="97"/>
      <c r="V18" s="83"/>
    </row>
    <row r="19" spans="1:22" ht="30.75" customHeight="1" thickBot="1" x14ac:dyDescent="0.3">
      <c r="A19" s="20"/>
      <c r="B19" s="51">
        <v>13</v>
      </c>
      <c r="C19" s="52" t="s">
        <v>51</v>
      </c>
      <c r="D19" s="53">
        <v>8</v>
      </c>
      <c r="E19" s="54" t="s">
        <v>36</v>
      </c>
      <c r="F19" s="75" t="s">
        <v>69</v>
      </c>
      <c r="G19" s="121"/>
      <c r="H19" s="55" t="s">
        <v>37</v>
      </c>
      <c r="I19" s="118"/>
      <c r="J19" s="92"/>
      <c r="K19" s="95"/>
      <c r="L19" s="101"/>
      <c r="M19" s="88"/>
      <c r="N19" s="88"/>
      <c r="O19" s="81"/>
      <c r="P19" s="56">
        <f>D19*Q19</f>
        <v>1440</v>
      </c>
      <c r="Q19" s="57">
        <v>180</v>
      </c>
      <c r="R19" s="126"/>
      <c r="S19" s="58">
        <f>D19*R19</f>
        <v>0</v>
      </c>
      <c r="T19" s="59" t="str">
        <f t="shared" si="1"/>
        <v xml:space="preserve"> </v>
      </c>
      <c r="U19" s="98"/>
      <c r="V19" s="85"/>
    </row>
    <row r="20" spans="1:22" ht="17.45" customHeight="1" thickTop="1" thickBot="1" x14ac:dyDescent="0.3">
      <c r="C20"/>
      <c r="D20"/>
      <c r="E20"/>
      <c r="F20"/>
      <c r="G20"/>
      <c r="H20"/>
      <c r="I20"/>
      <c r="J20"/>
      <c r="N20"/>
      <c r="O20"/>
      <c r="P20"/>
    </row>
    <row r="21" spans="1:22" ht="51.75" customHeight="1" thickTop="1" thickBot="1" x14ac:dyDescent="0.3">
      <c r="B21" s="108" t="s">
        <v>34</v>
      </c>
      <c r="C21" s="108"/>
      <c r="D21" s="108"/>
      <c r="E21" s="108"/>
      <c r="F21" s="108"/>
      <c r="G21" s="108"/>
      <c r="H21" s="40"/>
      <c r="I21" s="40"/>
      <c r="J21" s="21"/>
      <c r="K21" s="21"/>
      <c r="L21" s="6"/>
      <c r="M21" s="6"/>
      <c r="N21" s="6"/>
      <c r="O21" s="22"/>
      <c r="P21" s="22"/>
      <c r="Q21" s="23" t="s">
        <v>9</v>
      </c>
      <c r="R21" s="105" t="s">
        <v>10</v>
      </c>
      <c r="S21" s="106"/>
      <c r="T21" s="107"/>
      <c r="U21" s="24"/>
      <c r="V21" s="25"/>
    </row>
    <row r="22" spans="1:22" ht="50.45" customHeight="1" thickTop="1" thickBot="1" x14ac:dyDescent="0.3">
      <c r="B22" s="109" t="s">
        <v>32</v>
      </c>
      <c r="C22" s="109"/>
      <c r="D22" s="109"/>
      <c r="E22" s="109"/>
      <c r="F22" s="109"/>
      <c r="G22" s="109"/>
      <c r="H22" s="109"/>
      <c r="I22" s="26"/>
      <c r="L22" s="9"/>
      <c r="M22" s="9"/>
      <c r="N22" s="9"/>
      <c r="O22" s="27"/>
      <c r="P22" s="27"/>
      <c r="Q22" s="28">
        <f>SUM(P7:P19)</f>
        <v>94260</v>
      </c>
      <c r="R22" s="102">
        <f>SUM(S7:S19)</f>
        <v>0</v>
      </c>
      <c r="S22" s="103"/>
      <c r="T22" s="104"/>
    </row>
    <row r="23" spans="1:22" ht="15.75" thickTop="1" x14ac:dyDescent="0.25">
      <c r="B23" s="89" t="s">
        <v>33</v>
      </c>
      <c r="C23" s="89"/>
      <c r="D23" s="89"/>
      <c r="E23" s="89"/>
      <c r="F23" s="89"/>
      <c r="G23" s="89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9"/>
      <c r="C26" s="39"/>
      <c r="D26" s="39"/>
      <c r="E26" s="39"/>
      <c r="F26" s="39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H28" s="3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7"/>
      <c r="H98" s="7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7"/>
      <c r="H99" s="7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7"/>
      <c r="H100" s="7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7"/>
      <c r="H101" s="7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7"/>
      <c r="H102" s="77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7"/>
      <c r="H103" s="77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7"/>
      <c r="H104" s="77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77"/>
      <c r="H105" s="77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77"/>
      <c r="H106" s="77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77"/>
      <c r="H107" s="77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77"/>
      <c r="H108" s="77"/>
      <c r="I108" s="11"/>
      <c r="J108" s="11"/>
      <c r="K108" s="11"/>
      <c r="L108" s="11"/>
      <c r="M108" s="11"/>
      <c r="N108" s="5"/>
      <c r="O108" s="5"/>
      <c r="P108" s="5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</sheetData>
  <sheetProtection algorithmName="SHA-512" hashValue="+ihbFCTVzBzlcAHDChVLi+dh1fm0Wu5lgbupxq8VKh1vd5Hxb+9QKA7V90745/57OT3hERwaMD0qNht1o5/zjQ==" saltValue="DjpIvveBVry+jP1d5Tycyw==" spinCount="100000" sheet="1" objects="1" scenarios="1"/>
  <mergeCells count="18">
    <mergeCell ref="B1:D1"/>
    <mergeCell ref="G5:H5"/>
    <mergeCell ref="G2:N3"/>
    <mergeCell ref="I7:I19"/>
    <mergeCell ref="B23:G23"/>
    <mergeCell ref="J7:J19"/>
    <mergeCell ref="K7:K19"/>
    <mergeCell ref="U7:U19"/>
    <mergeCell ref="M7:M19"/>
    <mergeCell ref="L9:L19"/>
    <mergeCell ref="R22:T22"/>
    <mergeCell ref="R21:T21"/>
    <mergeCell ref="B21:G21"/>
    <mergeCell ref="B22:H22"/>
    <mergeCell ref="O7:O19"/>
    <mergeCell ref="V13:V15"/>
    <mergeCell ref="V17:V19"/>
    <mergeCell ref="N7:N19"/>
  </mergeCells>
  <conditionalFormatting sqref="B7:B19 D7:D19">
    <cfRule type="containsBlanks" dxfId="7" priority="96">
      <formula>LEN(TRIM(B7))=0</formula>
    </cfRule>
  </conditionalFormatting>
  <conditionalFormatting sqref="B7:B19">
    <cfRule type="cellIs" dxfId="6" priority="93" operator="greaterThanOrEqual">
      <formula>1</formula>
    </cfRule>
  </conditionalFormatting>
  <conditionalFormatting sqref="G7:H19 R7:R1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9">
    <cfRule type="notContainsBlanks" dxfId="2" priority="69">
      <formula>LEN(TRIM(G7))&gt;0</formula>
    </cfRule>
  </conditionalFormatting>
  <conditionalFormatting sqref="T7:T1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2023-05-10T06:58:48Z</cp:lastPrinted>
  <dcterms:created xsi:type="dcterms:W3CDTF">2014-03-05T12:43:32Z</dcterms:created>
  <dcterms:modified xsi:type="dcterms:W3CDTF">2023-05-10T07:43:52Z</dcterms:modified>
</cp:coreProperties>
</file>